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filterPrivacy="1"/>
  <xr:revisionPtr revIDLastSave="0" documentId="13_ncr:1_{632731F6-CDC1-49FD-B33C-2FC2A8862EFC}" xr6:coauthVersionLast="34" xr6:coauthVersionMax="34" xr10:uidLastSave="{00000000-0000-0000-0000-000000000000}"/>
  <bookViews>
    <workbookView xWindow="0" yWindow="0" windowWidth="22260" windowHeight="12645" activeTab="1" xr2:uid="{00000000-000D-0000-FFFF-FFFF00000000}"/>
  </bookViews>
  <sheets>
    <sheet name="Банк" sheetId="1" r:id="rId1"/>
    <sheet name="Иванов_подбор параметра" sheetId="2" r:id="rId2"/>
    <sheet name="Поиск решений" sheetId="3" r:id="rId3"/>
  </sheets>
  <definedNames>
    <definedName name="solver_adj" localSheetId="2" hidden="1">'Поиск решений'!$C$6:$E$6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'Поиск решений'!$C$6:$E$6</definedName>
    <definedName name="solver_lhs2" localSheetId="2" hidden="1">'Поиск решений'!$C$6:$E$6</definedName>
    <definedName name="solver_lhs3" localSheetId="2" hidden="1">'Поиск решений'!$F$3:$F$5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3</definedName>
    <definedName name="solver_nwt" localSheetId="2" hidden="1">1</definedName>
    <definedName name="solver_opt" localSheetId="2" hidden="1">'Поиск решений'!$F$8</definedName>
    <definedName name="solver_pre" localSheetId="2" hidden="1">0.000001</definedName>
    <definedName name="solver_rbv" localSheetId="2" hidden="1">1</definedName>
    <definedName name="solver_rel1" localSheetId="2" hidden="1">4</definedName>
    <definedName name="solver_rel2" localSheetId="2" hidden="1">3</definedName>
    <definedName name="solver_rel3" localSheetId="2" hidden="1">1</definedName>
    <definedName name="solver_rhs1" localSheetId="2" hidden="1">целое</definedName>
    <definedName name="solver_rhs2" localSheetId="2" hidden="1">0</definedName>
    <definedName name="solver_rhs3" localSheetId="2" hidden="1">'Поиск решений'!$B$3:$B$5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8" i="3" l="1"/>
  <c r="F3" i="3"/>
  <c r="F4" i="3"/>
  <c r="F5" i="3" l="1"/>
  <c r="E8" i="3"/>
  <c r="D8" i="3"/>
  <c r="F17" i="1"/>
  <c r="E14" i="1"/>
  <c r="E13" i="1"/>
  <c r="E12" i="1"/>
  <c r="E11" i="1"/>
  <c r="E10" i="1"/>
  <c r="D15" i="1"/>
  <c r="E6" i="1" s="1"/>
  <c r="F8" i="3" l="1"/>
</calcChain>
</file>

<file path=xl/sharedStrings.xml><?xml version="1.0" encoding="utf-8"?>
<sst xmlns="http://schemas.openxmlformats.org/spreadsheetml/2006/main" count="31" uniqueCount="31">
  <si>
    <t>Иванов</t>
  </si>
  <si>
    <t>Омское отделение Центрального Банка РФ</t>
  </si>
  <si>
    <t>Поступило</t>
  </si>
  <si>
    <t>Осталось</t>
  </si>
  <si>
    <t>№</t>
  </si>
  <si>
    <t>Наименование банка</t>
  </si>
  <si>
    <t>Получено</t>
  </si>
  <si>
    <t>Доля, %</t>
  </si>
  <si>
    <t xml:space="preserve">ОАО «ИТ-Банк» </t>
  </si>
  <si>
    <t xml:space="preserve">ОАО «Банк Москвы» </t>
  </si>
  <si>
    <t xml:space="preserve">ОАО «Сбербанк России» </t>
  </si>
  <si>
    <t xml:space="preserve">ОАО «Транскредитбанк» </t>
  </si>
  <si>
    <t xml:space="preserve">«Омскпромстройбанк» </t>
  </si>
  <si>
    <t>Общая сумма</t>
  </si>
  <si>
    <t>Количество банков, получивших более 400 млн.руб.</t>
  </si>
  <si>
    <t>Объем продаж</t>
  </si>
  <si>
    <t>Цена</t>
  </si>
  <si>
    <t>Количество</t>
  </si>
  <si>
    <t>Сахар</t>
  </si>
  <si>
    <t>Какао</t>
  </si>
  <si>
    <t>Наполнитель</t>
  </si>
  <si>
    <t>Старт</t>
  </si>
  <si>
    <t>Ария</t>
  </si>
  <si>
    <t>Фея</t>
  </si>
  <si>
    <t>Сырье</t>
  </si>
  <si>
    <t>Наличие сырья</t>
  </si>
  <si>
    <t>Расход сырья по сортам(на 1 кг)</t>
  </si>
  <si>
    <t>Расход сырья</t>
  </si>
  <si>
    <t>Доход от 1 кг</t>
  </si>
  <si>
    <t>План</t>
  </si>
  <si>
    <t>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</si>
</sst>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1" fontId="0" fillId="0" borderId="0" xfId="0" applyNumberFormat="1"/>
    <xf numFmtId="4" fontId="0" fillId="0" borderId="0" xfId="0" applyNumberForma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C2F-4665-A889-A90086D306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2C2F-4665-A889-A90086D30623}"/>
              </c:ext>
            </c:extLst>
          </c:dPt>
          <c:dPt>
            <c:idx val="2"/>
            <c:bubble3D val="0"/>
            <c:explosion val="39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2C2F-4665-A889-A90086D306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C2F-4665-A889-A90086D306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2C2F-4665-A889-A90086D3062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C2F-4665-A889-A90086D3062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C2F-4665-A889-A90086D3062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C2F-4665-A889-A90086D3062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C2F-4665-A889-A90086D3062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C2F-4665-A889-A90086D3062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Банк!$B$10:$B$14</c:f>
              <c:strCache>
                <c:ptCount val="5"/>
                <c:pt idx="0">
                  <c:v>ОАО «ИТ-Банк» </c:v>
                </c:pt>
                <c:pt idx="1">
                  <c:v>ОАО «Банк Москвы» </c:v>
                </c:pt>
                <c:pt idx="2">
                  <c:v>ОАО «Сбербанк России» </c:v>
                </c:pt>
                <c:pt idx="3">
                  <c:v>ОАО «Транскредитбанк» </c:v>
                </c:pt>
                <c:pt idx="4">
                  <c:v>«Омскпромстройбанк» </c:v>
                </c:pt>
              </c:strCache>
            </c:strRef>
          </c:cat>
          <c:val>
            <c:numRef>
              <c:f>Банк!$D$10:$D$14</c:f>
              <c:numCache>
                <c:formatCode>#\ ##0\ "₽"</c:formatCode>
                <c:ptCount val="5"/>
                <c:pt idx="0">
                  <c:v>143555278</c:v>
                </c:pt>
                <c:pt idx="1">
                  <c:v>288956213</c:v>
                </c:pt>
                <c:pt idx="2">
                  <c:v>756111309</c:v>
                </c:pt>
                <c:pt idx="3">
                  <c:v>432549100</c:v>
                </c:pt>
                <c:pt idx="4">
                  <c:v>356789515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F-4665-A889-A90086D3062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88900" sx="102000" sy="102000" algn="ctr" rotWithShape="0">
                        <a:prstClr val="black">
                          <a:alpha val="1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w="127000" h="127000"/>
                      <a:bevelB w="127000" h="127000"/>
                    </a:sp3d>
                  </c:spPr>
                  <c:extLst>
                    <c:ext xmlns:c16="http://schemas.microsoft.com/office/drawing/2014/chart" uri="{C3380CC4-5D6E-409C-BE32-E72D297353CC}">
                      <c16:uniqueId val="{00000007-2C2F-4665-A889-A90086D306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88900" sx="102000" sy="102000" algn="ctr" rotWithShape="0">
                        <a:prstClr val="black">
                          <a:alpha val="1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w="127000" h="127000"/>
                      <a:bevelB w="127000" h="127000"/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2C2F-4665-A889-A90086D306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88900" sx="102000" sy="102000" algn="ctr" rotWithShape="0">
                        <a:prstClr val="black">
                          <a:alpha val="1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w="127000" h="127000"/>
                      <a:bevelB w="127000" h="127000"/>
                    </a:sp3d>
                  </c:spPr>
                  <c:extLst>
                    <c:ext xmlns:c16="http://schemas.microsoft.com/office/drawing/2014/chart" uri="{C3380CC4-5D6E-409C-BE32-E72D297353CC}">
                      <c16:uniqueId val="{00000009-2C2F-4665-A889-A90086D306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88900" sx="102000" sy="102000" algn="ctr" rotWithShape="0">
                        <a:prstClr val="black">
                          <a:alpha val="1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w="127000" h="127000"/>
                      <a:bevelB w="127000" h="127000"/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2C2F-4665-A889-A90086D306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88900" sx="102000" sy="102000" algn="ctr" rotWithShape="0">
                        <a:prstClr val="black">
                          <a:alpha val="1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w="127000" h="127000"/>
                      <a:bevelB w="127000" h="127000"/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2C2F-4665-A889-A90086D30623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ru-RU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7-2C2F-4665-A889-A90086D30623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ru-RU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8-2C2F-4665-A889-A90086D30623}"/>
                      </c:ext>
                    </c:extLst>
                  </c:dLbl>
                  <c:dLbl>
                    <c:idx val="2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ru-RU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9-2C2F-4665-A889-A90086D30623}"/>
                      </c:ext>
                    </c:extLst>
                  </c:dLbl>
                  <c:dLbl>
                    <c:idx val="3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ru-RU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A-2C2F-4665-A889-A90086D30623}"/>
                      </c:ext>
                    </c:extLst>
                  </c:dLbl>
                  <c:dLbl>
                    <c:idx val="4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ru-RU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B-2C2F-4665-A889-A90086D3062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Банк!$B$10:$B$14</c15:sqref>
                        </c15:formulaRef>
                      </c:ext>
                    </c:extLst>
                    <c:strCache>
                      <c:ptCount val="5"/>
                      <c:pt idx="0">
                        <c:v>ОАО «ИТ-Банк» </c:v>
                      </c:pt>
                      <c:pt idx="1">
                        <c:v>ОАО «Банк Москвы» </c:v>
                      </c:pt>
                      <c:pt idx="2">
                        <c:v>ОАО «Сбербанк России» </c:v>
                      </c:pt>
                      <c:pt idx="3">
                        <c:v>ОАО «Транскредитбанк» </c:v>
                      </c:pt>
                      <c:pt idx="4">
                        <c:v>«Омскпромстройбанк»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Банк!$C$10:$C$14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C2F-4665-A889-A90086D30623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333374</xdr:colOff>
      <xdr:row>4</xdr:row>
      <xdr:rowOff>109537</xdr:rowOff>
    </xdr:from>
    <xdr:to>
      <xdr:col>17</xdr:col>
      <xdr:colOff>533399</xdr:colOff>
      <xdr:row>22</xdr:row>
      <xdr:rowOff>161925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49863EF-CA3F-4342-BF98-3B930E895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T1" sqref="T1"/>
    </sheetView>
  </sheetViews>
  <sheetFormatPr defaultRowHeight="15" x14ac:dyDescent="0.25"/>
  <cols>
    <col min="2" max="2" width="11.85546875" customWidth="1"/>
    <col min="3" max="3" width="15.140625" customWidth="1"/>
    <col min="4" max="4" width="21" customWidth="1"/>
  </cols>
  <sheetData>
    <row r="1" spans="1:7" ht="30.75" customHeight="1" x14ac:dyDescent="0.25">
      <c r="A1" s="2" t="s">
        <v>0</v>
      </c>
      <c r="B1" s="1"/>
      <c r="C1" s="1"/>
      <c r="D1" s="1"/>
      <c r="E1" s="1"/>
      <c r="F1" s="1"/>
      <c r="G1" s="1"/>
    </row>
    <row r="3" spans="1:7" x14ac:dyDescent="0.25">
      <c r="A3" s="12" t="s">
        <v>1</v>
      </c>
      <c r="B3" s="12"/>
      <c r="C3" s="12"/>
      <c r="D3" s="12"/>
      <c r="E3" s="12"/>
      <c r="F3" s="12"/>
      <c r="G3" s="12"/>
    </row>
    <row r="5" spans="1:7" x14ac:dyDescent="0.25">
      <c r="A5" s="13" t="s">
        <v>2</v>
      </c>
      <c r="B5" s="14"/>
      <c r="C5" s="15"/>
      <c r="E5" s="13" t="s">
        <v>3</v>
      </c>
      <c r="F5" s="14"/>
      <c r="G5" s="15"/>
    </row>
    <row r="6" spans="1:7" x14ac:dyDescent="0.25">
      <c r="A6" s="13">
        <v>2727143115</v>
      </c>
      <c r="B6" s="14"/>
      <c r="C6" s="15"/>
      <c r="E6" s="13">
        <f>A6-D15</f>
        <v>749181700</v>
      </c>
      <c r="F6" s="14"/>
      <c r="G6" s="15"/>
    </row>
    <row r="9" spans="1:7" x14ac:dyDescent="0.25">
      <c r="A9" s="3" t="s">
        <v>4</v>
      </c>
      <c r="B9" s="11" t="s">
        <v>5</v>
      </c>
      <c r="C9" s="11"/>
      <c r="D9" s="4" t="s">
        <v>6</v>
      </c>
      <c r="E9" s="5" t="s">
        <v>7</v>
      </c>
    </row>
    <row r="10" spans="1:7" x14ac:dyDescent="0.25">
      <c r="A10" s="5">
        <v>1</v>
      </c>
      <c r="B10" s="11" t="s">
        <v>8</v>
      </c>
      <c r="C10" s="11"/>
      <c r="D10" s="6">
        <v>143555278</v>
      </c>
      <c r="E10" s="7">
        <f>D10/$D$15</f>
        <v>7.2577390494748345E-2</v>
      </c>
    </row>
    <row r="11" spans="1:7" x14ac:dyDescent="0.25">
      <c r="A11" s="5">
        <v>2</v>
      </c>
      <c r="B11" s="11" t="s">
        <v>9</v>
      </c>
      <c r="C11" s="11"/>
      <c r="D11" s="6">
        <v>288956213</v>
      </c>
      <c r="E11" s="7">
        <f>D11/$D$15</f>
        <v>0.1460878917094548</v>
      </c>
    </row>
    <row r="12" spans="1:7" x14ac:dyDescent="0.25">
      <c r="A12" s="5">
        <v>3</v>
      </c>
      <c r="B12" s="11" t="s">
        <v>10</v>
      </c>
      <c r="C12" s="11"/>
      <c r="D12" s="6">
        <v>756111309</v>
      </c>
      <c r="E12" s="7">
        <f>D12/$D$15</f>
        <v>0.38226797715363925</v>
      </c>
    </row>
    <row r="13" spans="1:7" x14ac:dyDescent="0.25">
      <c r="A13" s="5">
        <v>4</v>
      </c>
      <c r="B13" s="11" t="s">
        <v>11</v>
      </c>
      <c r="C13" s="11"/>
      <c r="D13" s="6">
        <v>432549100</v>
      </c>
      <c r="E13" s="7">
        <f>D13/$D$15</f>
        <v>0.21868429622526281</v>
      </c>
    </row>
    <row r="14" spans="1:7" x14ac:dyDescent="0.25">
      <c r="A14" s="5">
        <v>5</v>
      </c>
      <c r="B14" s="11" t="s">
        <v>12</v>
      </c>
      <c r="C14" s="11"/>
      <c r="D14" s="6">
        <v>356789515</v>
      </c>
      <c r="E14" s="7">
        <f>D14/$D$15</f>
        <v>0.18038244441689474</v>
      </c>
    </row>
    <row r="15" spans="1:7" x14ac:dyDescent="0.25">
      <c r="B15" s="11" t="s">
        <v>13</v>
      </c>
      <c r="C15" s="11"/>
      <c r="D15" s="6">
        <f>SUM(D10:D14)</f>
        <v>1977961415</v>
      </c>
    </row>
    <row r="17" spans="1:6" x14ac:dyDescent="0.25">
      <c r="A17" t="s">
        <v>14</v>
      </c>
      <c r="F17">
        <f>COUNTIF(D10:D14,"&gt;400000000")</f>
        <v>2</v>
      </c>
    </row>
  </sheetData>
  <mergeCells count="12">
    <mergeCell ref="B15:C15"/>
    <mergeCell ref="A3:G3"/>
    <mergeCell ref="A5:C5"/>
    <mergeCell ref="A6:C6"/>
    <mergeCell ref="E5:G5"/>
    <mergeCell ref="E6:G6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09D7-329B-43A1-BD36-C464D7C82A6F}">
  <dimension ref="A2:B5"/>
  <sheetViews>
    <sheetView tabSelected="1" workbookViewId="0">
      <selection activeCell="B5" sqref="B5"/>
    </sheetView>
  </sheetViews>
  <sheetFormatPr defaultRowHeight="15" x14ac:dyDescent="0.25"/>
  <cols>
    <col min="1" max="1" width="14.85546875" bestFit="1" customWidth="1"/>
    <col min="2" max="2" width="10" bestFit="1" customWidth="1"/>
  </cols>
  <sheetData>
    <row r="2" spans="1:2" x14ac:dyDescent="0.25">
      <c r="A2" t="s">
        <v>15</v>
      </c>
      <c r="B2" s="9">
        <v>253000.55</v>
      </c>
    </row>
    <row r="3" spans="1:2" x14ac:dyDescent="0.25">
      <c r="A3" t="s">
        <v>16</v>
      </c>
      <c r="B3" s="9">
        <v>473.11</v>
      </c>
    </row>
    <row r="5" spans="1:2" x14ac:dyDescent="0.25">
      <c r="A5" t="s">
        <v>17</v>
      </c>
      <c r="B5" s="8">
        <f>PMT(B4,-B3,B3,B2,1)</f>
        <v>535.76052080911404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49B6-2925-435A-84B3-8F9623540499}">
  <dimension ref="A1:F8"/>
  <sheetViews>
    <sheetView workbookViewId="0">
      <selection activeCell="D19" sqref="D19"/>
    </sheetView>
  </sheetViews>
  <sheetFormatPr defaultRowHeight="15" x14ac:dyDescent="0.25"/>
  <cols>
    <col min="1" max="1" width="13.7109375" customWidth="1"/>
    <col min="2" max="2" width="10.85546875" customWidth="1"/>
    <col min="3" max="3" width="10.42578125" customWidth="1"/>
    <col min="4" max="4" width="11.28515625" customWidth="1"/>
    <col min="5" max="5" width="13" customWidth="1"/>
  </cols>
  <sheetData>
    <row r="1" spans="1:6" x14ac:dyDescent="0.25">
      <c r="A1" s="17" t="s">
        <v>24</v>
      </c>
      <c r="B1" s="16" t="s">
        <v>25</v>
      </c>
      <c r="C1" s="17" t="s">
        <v>26</v>
      </c>
      <c r="D1" s="17"/>
      <c r="E1" s="17"/>
      <c r="F1" s="16" t="s">
        <v>27</v>
      </c>
    </row>
    <row r="2" spans="1:6" x14ac:dyDescent="0.25">
      <c r="A2" s="17"/>
      <c r="B2" s="16"/>
      <c r="C2" s="10" t="s">
        <v>21</v>
      </c>
      <c r="D2" s="10" t="s">
        <v>22</v>
      </c>
      <c r="E2" s="10" t="s">
        <v>23</v>
      </c>
      <c r="F2" s="16"/>
    </row>
    <row r="3" spans="1:6" x14ac:dyDescent="0.25">
      <c r="A3" s="5" t="s">
        <v>18</v>
      </c>
      <c r="B3" s="5">
        <v>1000</v>
      </c>
      <c r="C3" s="5">
        <v>0.24</v>
      </c>
      <c r="D3" s="5">
        <v>0.24</v>
      </c>
      <c r="E3" s="5">
        <v>0</v>
      </c>
      <c r="F3" s="5">
        <f>SUMPRODUCT($C$6:$E$6,C3:E3)</f>
        <v>0</v>
      </c>
    </row>
    <row r="4" spans="1:6" x14ac:dyDescent="0.25">
      <c r="A4" s="5" t="s">
        <v>19</v>
      </c>
      <c r="B4" s="5">
        <v>700</v>
      </c>
      <c r="C4" s="5">
        <v>0.5</v>
      </c>
      <c r="D4" s="5">
        <v>0.25</v>
      </c>
      <c r="E4" s="5">
        <v>0.24</v>
      </c>
      <c r="F4" s="5">
        <f>SUMPRODUCT($C$6:$E$6,C4:E4)</f>
        <v>369.12</v>
      </c>
    </row>
    <row r="5" spans="1:6" x14ac:dyDescent="0.25">
      <c r="A5" s="5" t="s">
        <v>20</v>
      </c>
      <c r="B5" s="5">
        <v>400</v>
      </c>
      <c r="C5" s="5">
        <v>0.4</v>
      </c>
      <c r="D5" s="5">
        <v>0.5</v>
      </c>
      <c r="E5" s="5">
        <v>0.26</v>
      </c>
      <c r="F5" s="5">
        <f>SUMPRODUCT($C$6:$E$6,C5:E5)</f>
        <v>399.88</v>
      </c>
    </row>
    <row r="6" spans="1:6" x14ac:dyDescent="0.25">
      <c r="A6" s="10" t="s">
        <v>29</v>
      </c>
      <c r="B6" s="10"/>
      <c r="C6" s="10">
        <v>0</v>
      </c>
      <c r="D6" s="10">
        <v>0</v>
      </c>
      <c r="E6" s="10">
        <v>1538</v>
      </c>
      <c r="F6" s="10"/>
    </row>
    <row r="7" spans="1:6" x14ac:dyDescent="0.25">
      <c r="A7" s="5" t="s">
        <v>28</v>
      </c>
      <c r="B7" s="5"/>
      <c r="C7" s="5">
        <v>37</v>
      </c>
      <c r="D7" s="5">
        <v>72</v>
      </c>
      <c r="E7" s="5">
        <v>65</v>
      </c>
      <c r="F7" s="5"/>
    </row>
    <row r="8" spans="1:6" x14ac:dyDescent="0.25">
      <c r="A8" s="10" t="s">
        <v>30</v>
      </c>
      <c r="B8" s="10"/>
      <c r="C8" s="10">
        <f>C6*C7</f>
        <v>0</v>
      </c>
      <c r="D8" s="10">
        <f>D6*D7</f>
        <v>0</v>
      </c>
      <c r="E8" s="10">
        <f>E6*E7</f>
        <v>99970</v>
      </c>
      <c r="F8" s="10">
        <f>SUM(C8:E8)</f>
        <v>99970</v>
      </c>
    </row>
  </sheetData>
  <mergeCells count="4">
    <mergeCell ref="F1:F2"/>
    <mergeCell ref="A1:A2"/>
    <mergeCell ref="B1:B2"/>
    <mergeCell ref="C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Банк</vt:lpstr>
      <vt:lpstr>Иванов_подбор параметра</vt:lpstr>
      <vt:lpstr>Поиск решений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2018-09-06T06:24:28Z</dcterms:modified>
</cp:coreProperties>
</file>